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Plan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C16"/>
  <c r="D16"/>
  <c r="E16"/>
  <c r="F16"/>
  <c r="G16"/>
  <c r="H16"/>
  <c r="I16"/>
  <c r="J16"/>
  <c r="K16"/>
  <c r="L16"/>
  <c r="M16"/>
  <c r="N16"/>
  <c r="B17"/>
  <c r="B18" s="1"/>
  <c r="C17"/>
  <c r="D17"/>
  <c r="D18" s="1"/>
  <c r="E17"/>
  <c r="F17"/>
  <c r="F18" s="1"/>
  <c r="G17"/>
  <c r="H17"/>
  <c r="H18" s="1"/>
  <c r="I17"/>
  <c r="J17"/>
  <c r="J18" s="1"/>
  <c r="K17"/>
  <c r="L17"/>
  <c r="L18" s="1"/>
  <c r="M17"/>
  <c r="N17"/>
  <c r="N18" s="1"/>
  <c r="C18"/>
  <c r="E18"/>
  <c r="G18"/>
  <c r="I18"/>
  <c r="K18"/>
  <c r="M18"/>
  <c r="S16" l="1"/>
  <c r="R16"/>
  <c r="Q16"/>
  <c r="P16"/>
  <c r="O16"/>
  <c r="R17"/>
  <c r="L20" l="1"/>
  <c r="L21"/>
  <c r="T16"/>
  <c r="L22"/>
  <c r="R18"/>
  <c r="S17" l="1"/>
  <c r="S18" s="1"/>
  <c r="Q17"/>
  <c r="Q18" s="1"/>
  <c r="P17"/>
  <c r="P18" s="1"/>
  <c r="O17"/>
  <c r="O18" s="1"/>
  <c r="T17" l="1"/>
  <c r="T19" l="1"/>
  <c r="T20" s="1"/>
</calcChain>
</file>

<file path=xl/sharedStrings.xml><?xml version="1.0" encoding="utf-8"?>
<sst xmlns="http://schemas.openxmlformats.org/spreadsheetml/2006/main" count="49" uniqueCount="44">
  <si>
    <t>ATIVIDADE</t>
  </si>
  <si>
    <t>Extensão</t>
  </si>
  <si>
    <t>Congressos/seminários/congressos</t>
  </si>
  <si>
    <t>Eventos culturais</t>
  </si>
  <si>
    <t>Ouvinte</t>
  </si>
  <si>
    <t>Ministrar</t>
  </si>
  <si>
    <t>TOTAL</t>
  </si>
  <si>
    <t>Sem Apresentação</t>
  </si>
  <si>
    <t>Com Apresentação</t>
  </si>
  <si>
    <t>HORAS</t>
  </si>
  <si>
    <t>S</t>
  </si>
  <si>
    <t>INSTRUÇÕES</t>
  </si>
  <si>
    <t xml:space="preserve"> O lançamento dessas horas nesta ferramenta não dispensa a avaliação pela coordenação do curso.</t>
  </si>
  <si>
    <t xml:space="preserve">O estudante deve lançar suas horas nas tabelas acima, julgando corretamente qual tipo de atividade o certificado se relaciona. </t>
  </si>
  <si>
    <t>As horas serão validadas perante apresentação dos certificados impressos.</t>
  </si>
  <si>
    <t>Para obtenção do conceito S (suficiente), o estudante deve obter 210 horas.</t>
  </si>
  <si>
    <t>Professora Coordenadora: Pollyanna Amaral Viana - email: pollyaviana@yahoo.com.br</t>
  </si>
  <si>
    <t>Ensino</t>
  </si>
  <si>
    <t>Pesquisa</t>
  </si>
  <si>
    <t>Projetos de</t>
  </si>
  <si>
    <t xml:space="preserve"> étnico-raciais</t>
  </si>
  <si>
    <t>Eventos</t>
  </si>
  <si>
    <t>culturais</t>
  </si>
  <si>
    <t>Monitoria e</t>
  </si>
  <si>
    <t>Tutoria</t>
  </si>
  <si>
    <t>de Eventos</t>
  </si>
  <si>
    <t>Organização</t>
  </si>
  <si>
    <t>Técnicas</t>
  </si>
  <si>
    <t>Publicações</t>
  </si>
  <si>
    <t xml:space="preserve"> em Revistas Indexadas</t>
  </si>
  <si>
    <t>Produção</t>
  </si>
  <si>
    <t xml:space="preserve"> Material Didático</t>
  </si>
  <si>
    <t>Representação</t>
  </si>
  <si>
    <t xml:space="preserve"> Estudantil</t>
  </si>
  <si>
    <t>Curso de Línguas</t>
  </si>
  <si>
    <t>e Informática</t>
  </si>
  <si>
    <t>Presença em Defesa de TCC,</t>
  </si>
  <si>
    <t xml:space="preserve"> monografias, mestrado ou doutorado</t>
  </si>
  <si>
    <t>Estágios</t>
  </si>
  <si>
    <t xml:space="preserve"> Extracurriculares</t>
  </si>
  <si>
    <t>SUBTOTAIS</t>
  </si>
  <si>
    <t>Sem descontos</t>
  </si>
  <si>
    <t>Descontos</t>
  </si>
  <si>
    <t>Equivalente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</si>
</sst>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0"/>
      <color theme="1"/>
      <name val="Arial Rounded MT Bold"/>
      <family val="2"/>
    </font>
    <font>
      <sz val="10"/>
      <color theme="0"/>
      <name val="Arial Rounded MT Bold"/>
      <family val="2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EE8A2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94E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3" fillId="5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11" borderId="0" xfId="0" applyFont="1" applyFill="1"/>
    <xf numFmtId="0" fontId="3" fillId="14" borderId="0" xfId="0" applyFont="1" applyFill="1"/>
    <xf numFmtId="0" fontId="3" fillId="12" borderId="0" xfId="0" applyFont="1" applyFill="1"/>
    <xf numFmtId="0" fontId="3" fillId="15" borderId="0" xfId="0" applyFont="1" applyFill="1"/>
    <xf numFmtId="0" fontId="3" fillId="7" borderId="0" xfId="0" applyFont="1" applyFill="1"/>
    <xf numFmtId="0" fontId="3" fillId="10" borderId="0" xfId="0" applyFont="1" applyFill="1"/>
    <xf numFmtId="0" fontId="3" fillId="6" borderId="0" xfId="0" applyFont="1" applyFill="1"/>
    <xf numFmtId="0" fontId="3" fillId="2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3" borderId="0" xfId="0" applyFont="1" applyFill="1"/>
    <xf numFmtId="0" fontId="3" fillId="0" borderId="0" xfId="0" applyFont="1" applyFill="1"/>
    <xf numFmtId="0" fontId="3" fillId="17" borderId="0" xfId="0" applyFont="1" applyFill="1"/>
    <xf numFmtId="0" fontId="3" fillId="0" borderId="0" xfId="0" applyFont="1" applyFill="1" applyAlignment="1"/>
    <xf numFmtId="0" fontId="5" fillId="16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0" fillId="8" borderId="0" xfId="0" applyFill="1"/>
    <xf numFmtId="0" fontId="0" fillId="5" borderId="0" xfId="0" applyFill="1"/>
    <xf numFmtId="0" fontId="0" fillId="4" borderId="0" xfId="0" applyFill="1"/>
    <xf numFmtId="0" fontId="0" fillId="13" borderId="0" xfId="0" applyFill="1"/>
    <xf numFmtId="0" fontId="0" fillId="2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13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4" fillId="0" borderId="1" xfId="1" applyFont="1" applyAlignment="1">
      <alignment horizontal="center" vertical="center" textRotation="90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C94EF0"/>
      <color rgb="FFEE8A26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pt-BR"/>
              <a:t>Distribuição PEE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radarChart>
        <c:radarStyle val="fill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Plan1!$K$20:$K$22</c:f>
              <c:strCache>
                <c:ptCount val="3"/>
                <c:pt idx="0">
                  <c:v>Pesquisa</c:v>
                </c:pt>
                <c:pt idx="1">
                  <c:v>Ensino</c:v>
                </c:pt>
                <c:pt idx="2">
                  <c:v>Extensão</c:v>
                </c:pt>
              </c:strCache>
            </c:strRef>
          </c:cat>
          <c:val>
            <c:numRef>
              <c:f>Plan1!$L$20:$L$22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/>
        <c:axId val="54008448"/>
        <c:axId val="54030720"/>
      </c:radarChart>
      <c:catAx>
        <c:axId val="540084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pt-BR"/>
          </a:p>
        </c:txPr>
        <c:crossAx val="54030720"/>
        <c:crosses val="autoZero"/>
        <c:auto val="1"/>
        <c:lblAlgn val="ctr"/>
        <c:lblOffset val="100"/>
      </c:catAx>
      <c:valAx>
        <c:axId val="540307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pt-BR"/>
          </a:p>
        </c:txPr>
        <c:crossAx val="5400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Rounded MT Bold" panose="020F07040305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19051</xdr:colOff>
      <xdr:row>18</xdr:row>
      <xdr:rowOff>157162</xdr:rowOff>
    </xdr:from>
    <xdr:to>
      <xdr:col>15</xdr:col>
      <xdr:colOff>342901</xdr:colOff>
      <xdr:row>29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47626</xdr:rowOff>
    </xdr:from>
    <xdr:to>
      <xdr:col>0</xdr:col>
      <xdr:colOff>597796</xdr:colOff>
      <xdr:row>2</xdr:row>
      <xdr:rowOff>142876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7626"/>
          <a:ext cx="588271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topLeftCell="N1" workbookViewId="0">
      <selection activeCell="U1" sqref="U1"/>
    </sheetView>
  </sheetViews>
  <sheetFormatPr defaultRowHeight="15"/>
  <cols>
    <col min="1" max="1" width="9.140625" customWidth="1"/>
    <col min="2" max="2" width="12.42578125" bestFit="1" customWidth="1"/>
    <col min="4" max="4" width="18.85546875" customWidth="1"/>
    <col min="5" max="5" width="18.5703125" customWidth="1"/>
    <col min="6" max="6" width="11.85546875" customWidth="1"/>
    <col min="7" max="7" width="16.140625" customWidth="1"/>
    <col min="9" max="9" width="16" customWidth="1"/>
    <col min="13" max="13" width="11.7109375" customWidth="1"/>
    <col min="14" max="14" width="11.5703125" customWidth="1"/>
    <col min="15" max="15" width="21.5703125" customWidth="1"/>
    <col min="16" max="16" width="16.5703125" customWidth="1"/>
    <col min="17" max="17" width="14.28515625" customWidth="1"/>
    <col min="18" max="18" width="15.5703125" customWidth="1"/>
    <col min="19" max="19" width="35.28515625" customWidth="1"/>
  </cols>
  <sheetData>
    <row r="1" spans="1:22">
      <c r="A1" s="32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5"/>
      <c r="U1" s="25"/>
      <c r="V1" s="25"/>
    </row>
    <row r="2" spans="1:22">
      <c r="A2" s="32"/>
      <c r="B2" s="35" t="s">
        <v>1</v>
      </c>
      <c r="C2" s="35"/>
      <c r="D2" s="36" t="s">
        <v>2</v>
      </c>
      <c r="E2" s="36"/>
      <c r="F2" s="4" t="s">
        <v>23</v>
      </c>
      <c r="G2" s="5" t="s">
        <v>38</v>
      </c>
      <c r="H2" s="6" t="s">
        <v>21</v>
      </c>
      <c r="I2" s="7" t="s">
        <v>3</v>
      </c>
      <c r="J2" s="33" t="s">
        <v>19</v>
      </c>
      <c r="K2" s="33"/>
      <c r="L2" s="33"/>
      <c r="M2" s="8" t="s">
        <v>26</v>
      </c>
      <c r="N2" s="9" t="s">
        <v>28</v>
      </c>
      <c r="O2" s="10" t="s">
        <v>28</v>
      </c>
      <c r="P2" s="11" t="s">
        <v>30</v>
      </c>
      <c r="Q2" s="12" t="s">
        <v>32</v>
      </c>
      <c r="R2" s="13" t="s">
        <v>34</v>
      </c>
      <c r="S2" s="14" t="s">
        <v>36</v>
      </c>
      <c r="T2" s="3"/>
      <c r="U2" s="3"/>
      <c r="V2" s="2"/>
    </row>
    <row r="3" spans="1:22">
      <c r="A3" s="34"/>
      <c r="B3" s="15" t="s">
        <v>4</v>
      </c>
      <c r="C3" s="15" t="s">
        <v>5</v>
      </c>
      <c r="D3" s="16" t="s">
        <v>7</v>
      </c>
      <c r="E3" s="16" t="s">
        <v>8</v>
      </c>
      <c r="F3" s="4" t="s">
        <v>24</v>
      </c>
      <c r="G3" s="5" t="s">
        <v>39</v>
      </c>
      <c r="H3" s="6" t="s">
        <v>22</v>
      </c>
      <c r="I3" s="7" t="s">
        <v>20</v>
      </c>
      <c r="J3" s="17" t="s">
        <v>17</v>
      </c>
      <c r="K3" s="17" t="s">
        <v>1</v>
      </c>
      <c r="L3" s="17" t="s">
        <v>18</v>
      </c>
      <c r="M3" s="8" t="s">
        <v>25</v>
      </c>
      <c r="N3" s="9" t="s">
        <v>27</v>
      </c>
      <c r="O3" s="10" t="s">
        <v>29</v>
      </c>
      <c r="P3" s="11" t="s">
        <v>31</v>
      </c>
      <c r="Q3" s="12" t="s">
        <v>33</v>
      </c>
      <c r="R3" s="13" t="s">
        <v>35</v>
      </c>
      <c r="S3" s="14" t="s">
        <v>37</v>
      </c>
      <c r="T3" s="3"/>
      <c r="U3" s="3"/>
      <c r="V3" s="2"/>
    </row>
    <row r="4" spans="1:22" ht="15.75" thickBot="1">
      <c r="A4" s="37" t="s">
        <v>9</v>
      </c>
      <c r="B4" s="26"/>
      <c r="C4" s="26"/>
      <c r="D4" s="16"/>
      <c r="E4" s="16"/>
      <c r="F4" s="27"/>
      <c r="G4" s="5"/>
      <c r="H4" s="28"/>
      <c r="I4" s="7"/>
      <c r="J4" s="29"/>
      <c r="K4" s="17"/>
      <c r="L4" s="17"/>
      <c r="M4" s="8"/>
      <c r="N4" s="9"/>
      <c r="O4" s="10"/>
      <c r="P4" s="11"/>
      <c r="Q4" s="12"/>
      <c r="R4" s="13"/>
      <c r="S4" s="30"/>
      <c r="T4" s="3"/>
      <c r="U4" s="3"/>
      <c r="V4" s="2"/>
    </row>
    <row r="5" spans="1:22" ht="16.5" thickTop="1" thickBot="1">
      <c r="A5" s="37"/>
      <c r="B5" s="26"/>
      <c r="C5" s="15"/>
      <c r="D5" s="16"/>
      <c r="E5" s="16"/>
      <c r="F5" s="27"/>
      <c r="G5" s="5"/>
      <c r="H5" s="28"/>
      <c r="I5" s="7"/>
      <c r="J5" s="17"/>
      <c r="K5" s="17"/>
      <c r="L5" s="17"/>
      <c r="M5" s="8"/>
      <c r="N5" s="9"/>
      <c r="O5" s="10"/>
      <c r="P5" s="11"/>
      <c r="Q5" s="12"/>
      <c r="R5" s="13"/>
      <c r="S5" s="30"/>
      <c r="T5" s="3"/>
      <c r="U5" s="3"/>
      <c r="V5" s="2"/>
    </row>
    <row r="6" spans="1:22" ht="16.5" thickTop="1" thickBot="1">
      <c r="A6" s="37"/>
      <c r="B6" s="26"/>
      <c r="C6" s="15"/>
      <c r="D6" s="16"/>
      <c r="E6" s="16"/>
      <c r="F6" s="4"/>
      <c r="G6" s="5"/>
      <c r="H6" s="28"/>
      <c r="I6" s="7"/>
      <c r="J6" s="17"/>
      <c r="K6" s="17"/>
      <c r="L6" s="17"/>
      <c r="M6" s="8"/>
      <c r="N6" s="9"/>
      <c r="O6" s="10"/>
      <c r="P6" s="11"/>
      <c r="Q6" s="12"/>
      <c r="R6" s="13"/>
      <c r="S6" s="30"/>
      <c r="T6" s="3"/>
      <c r="U6" s="3"/>
      <c r="V6" s="2"/>
    </row>
    <row r="7" spans="1:22" ht="16.5" thickTop="1" thickBot="1">
      <c r="A7" s="37"/>
      <c r="B7" s="26"/>
      <c r="C7" s="15"/>
      <c r="D7" s="16"/>
      <c r="E7" s="16"/>
      <c r="F7" s="4"/>
      <c r="G7" s="5"/>
      <c r="H7" s="6"/>
      <c r="I7" s="7"/>
      <c r="J7" s="17"/>
      <c r="K7" s="17"/>
      <c r="L7" s="17"/>
      <c r="M7" s="8"/>
      <c r="N7" s="9"/>
      <c r="O7" s="10"/>
      <c r="P7" s="11"/>
      <c r="Q7" s="12"/>
      <c r="R7" s="13"/>
      <c r="S7" s="30"/>
      <c r="T7" s="3"/>
      <c r="U7" s="3"/>
      <c r="V7" s="2"/>
    </row>
    <row r="8" spans="1:22" ht="16.5" thickTop="1" thickBot="1">
      <c r="A8" s="37"/>
      <c r="B8" s="26"/>
      <c r="C8" s="15"/>
      <c r="D8" s="16"/>
      <c r="E8" s="16"/>
      <c r="F8" s="4"/>
      <c r="G8" s="5"/>
      <c r="H8" s="6"/>
      <c r="I8" s="7"/>
      <c r="J8" s="17"/>
      <c r="K8" s="17"/>
      <c r="L8" s="17"/>
      <c r="M8" s="8"/>
      <c r="N8" s="9"/>
      <c r="O8" s="10"/>
      <c r="P8" s="11"/>
      <c r="Q8" s="12"/>
      <c r="R8" s="13"/>
      <c r="S8" s="30"/>
      <c r="T8" s="3"/>
      <c r="U8" s="3"/>
      <c r="V8" s="2"/>
    </row>
    <row r="9" spans="1:22" ht="16.5" thickTop="1" thickBot="1">
      <c r="A9" s="37"/>
      <c r="B9" s="26"/>
      <c r="C9" s="15"/>
      <c r="D9" s="16"/>
      <c r="E9" s="16"/>
      <c r="F9" s="4"/>
      <c r="G9" s="5"/>
      <c r="H9" s="6"/>
      <c r="I9" s="7"/>
      <c r="J9" s="17"/>
      <c r="K9" s="17"/>
      <c r="L9" s="17"/>
      <c r="M9" s="8"/>
      <c r="N9" s="9"/>
      <c r="O9" s="10"/>
      <c r="P9" s="11"/>
      <c r="Q9" s="12"/>
      <c r="R9" s="13"/>
      <c r="S9" s="30"/>
      <c r="T9" s="3"/>
      <c r="U9" s="3"/>
      <c r="V9" s="2"/>
    </row>
    <row r="10" spans="1:22" ht="16.5" thickTop="1" thickBot="1">
      <c r="A10" s="37"/>
      <c r="B10" s="26"/>
      <c r="C10" s="15"/>
      <c r="D10" s="16"/>
      <c r="E10" s="16"/>
      <c r="F10" s="4"/>
      <c r="G10" s="5"/>
      <c r="H10" s="6"/>
      <c r="I10" s="7"/>
      <c r="J10" s="17"/>
      <c r="K10" s="17"/>
      <c r="L10" s="17"/>
      <c r="M10" s="8"/>
      <c r="N10" s="9"/>
      <c r="O10" s="10"/>
      <c r="P10" s="11"/>
      <c r="Q10" s="12"/>
      <c r="R10" s="13"/>
      <c r="S10" s="14"/>
      <c r="T10" s="3"/>
      <c r="U10" s="3"/>
      <c r="V10" s="2"/>
    </row>
    <row r="11" spans="1:22" ht="16.5" thickTop="1" thickBot="1">
      <c r="A11" s="37"/>
      <c r="B11" s="26"/>
      <c r="C11" s="15"/>
      <c r="D11" s="16"/>
      <c r="E11" s="16"/>
      <c r="F11" s="4"/>
      <c r="G11" s="5"/>
      <c r="H11" s="6"/>
      <c r="I11" s="7"/>
      <c r="J11" s="17"/>
      <c r="K11" s="17"/>
      <c r="L11" s="17"/>
      <c r="M11" s="8"/>
      <c r="N11" s="9"/>
      <c r="O11" s="10"/>
      <c r="P11" s="11"/>
      <c r="Q11" s="12"/>
      <c r="R11" s="13"/>
      <c r="S11" s="14"/>
      <c r="T11" s="3"/>
      <c r="U11" s="3"/>
      <c r="V11" s="2"/>
    </row>
    <row r="12" spans="1:22" ht="16.5" thickTop="1" thickBot="1">
      <c r="A12" s="37"/>
      <c r="B12" s="26"/>
      <c r="C12" s="15"/>
      <c r="D12" s="16"/>
      <c r="E12" s="16"/>
      <c r="F12" s="4"/>
      <c r="G12" s="5"/>
      <c r="H12" s="6"/>
      <c r="I12" s="7"/>
      <c r="J12" s="17"/>
      <c r="K12" s="17"/>
      <c r="L12" s="17"/>
      <c r="M12" s="8"/>
      <c r="N12" s="9"/>
      <c r="O12" s="10"/>
      <c r="P12" s="11"/>
      <c r="Q12" s="12"/>
      <c r="R12" s="13"/>
      <c r="S12" s="14"/>
      <c r="T12" s="3"/>
      <c r="U12" s="3"/>
      <c r="V12" s="2"/>
    </row>
    <row r="13" spans="1:22" ht="16.5" thickTop="1" thickBot="1">
      <c r="A13" s="37"/>
      <c r="B13" s="15"/>
      <c r="C13" s="15"/>
      <c r="D13" s="16"/>
      <c r="E13" s="16"/>
      <c r="F13" s="4"/>
      <c r="G13" s="5"/>
      <c r="H13" s="6"/>
      <c r="I13" s="7"/>
      <c r="J13" s="17"/>
      <c r="K13" s="17"/>
      <c r="L13" s="17"/>
      <c r="M13" s="8"/>
      <c r="N13" s="9"/>
      <c r="O13" s="10"/>
      <c r="P13" s="11"/>
      <c r="Q13" s="12"/>
      <c r="R13" s="13"/>
      <c r="S13" s="14"/>
      <c r="T13" s="3"/>
      <c r="U13" s="3"/>
      <c r="V13" s="2"/>
    </row>
    <row r="14" spans="1:22" ht="16.5" thickTop="1" thickBot="1">
      <c r="A14" s="37"/>
      <c r="B14" s="15"/>
      <c r="C14" s="15"/>
      <c r="D14" s="16"/>
      <c r="E14" s="16"/>
      <c r="F14" s="4"/>
      <c r="G14" s="5"/>
      <c r="H14" s="6"/>
      <c r="I14" s="7"/>
      <c r="J14" s="17"/>
      <c r="K14" s="17"/>
      <c r="L14" s="17"/>
      <c r="M14" s="8"/>
      <c r="N14" s="9"/>
      <c r="O14" s="10"/>
      <c r="P14" s="11"/>
      <c r="Q14" s="12"/>
      <c r="R14" s="13"/>
      <c r="S14" s="14"/>
      <c r="T14" s="3"/>
      <c r="U14" s="3"/>
      <c r="V14" s="2"/>
    </row>
    <row r="15" spans="1:22" ht="16.5" thickTop="1" thickBot="1">
      <c r="A15" s="37"/>
      <c r="B15" s="15"/>
      <c r="C15" s="15"/>
      <c r="D15" s="16"/>
      <c r="E15" s="16"/>
      <c r="F15" s="4"/>
      <c r="G15" s="5"/>
      <c r="H15" s="6"/>
      <c r="I15" s="7"/>
      <c r="J15" s="17"/>
      <c r="K15" s="17"/>
      <c r="L15" s="17"/>
      <c r="M15" s="8"/>
      <c r="N15" s="9"/>
      <c r="O15" s="10"/>
      <c r="P15" s="11"/>
      <c r="Q15" s="12"/>
      <c r="R15" s="13"/>
      <c r="S15" s="14"/>
      <c r="T15" s="3" t="s">
        <v>40</v>
      </c>
      <c r="U15" s="3"/>
      <c r="V15" s="2"/>
    </row>
    <row r="16" spans="1:22" ht="15.75" thickTop="1">
      <c r="A16" s="24" t="s">
        <v>41</v>
      </c>
      <c r="B16" s="18">
        <f>SUM(B4:B15)</f>
        <v>0</v>
      </c>
      <c r="C16" s="18">
        <f>SUM(C4:C15)</f>
        <v>0</v>
      </c>
      <c r="D16" s="18">
        <f>SUM(D4:D15)</f>
        <v>0</v>
      </c>
      <c r="E16" s="18">
        <f>SUM(E4:E15)</f>
        <v>0</v>
      </c>
      <c r="F16" s="18">
        <f t="shared" ref="F16:S16" si="0">SUM(F4:F15)</f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  <c r="O16" s="18">
        <f t="shared" si="0"/>
        <v>0</v>
      </c>
      <c r="P16" s="18">
        <f t="shared" si="0"/>
        <v>0</v>
      </c>
      <c r="Q16" s="18">
        <f t="shared" si="0"/>
        <v>0</v>
      </c>
      <c r="R16" s="18">
        <f t="shared" si="0"/>
        <v>0</v>
      </c>
      <c r="S16" s="18">
        <f t="shared" si="0"/>
        <v>0</v>
      </c>
      <c r="T16" s="18">
        <f>SUM(B16:S16)</f>
        <v>0</v>
      </c>
      <c r="U16" s="3"/>
      <c r="V16" s="2"/>
    </row>
    <row r="17" spans="1:26">
      <c r="A17" s="24" t="s">
        <v>42</v>
      </c>
      <c r="B17" s="3">
        <f>SUM(QUOTIENT(B4,2),QUOTIENT(B5,2),QUOTIENT(B6,2),QUOTIENT(B7,2),QUOTIENT(B8,2),QUOTIENT(B9,2),QUOTIENT(B10,2),QUOTIENT(B11,2),QUOTIENT(B12,2),QUOTIENT(B13,2),QUOTIENT(B14,2),QUOTIENT(B15,2))</f>
        <v>0</v>
      </c>
      <c r="C17" s="3">
        <f>SUM(C4:C15)</f>
        <v>0</v>
      </c>
      <c r="D17" s="3">
        <f>SUM(D4:D15)</f>
        <v>0</v>
      </c>
      <c r="E17" s="3">
        <f>SUM(E4:E15)</f>
        <v>0</v>
      </c>
      <c r="F17" s="3">
        <f>SUM(F4:F15)</f>
        <v>0</v>
      </c>
      <c r="G17" s="3">
        <f>QUOTIENT(SUM(G4:G15),4)</f>
        <v>0</v>
      </c>
      <c r="H17" s="3">
        <f t="shared" ref="H17:S17" si="1">SUM(H4:H15)</f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3">
        <f>QUOTIENT(SUM(R4:R15),2)</f>
        <v>0</v>
      </c>
      <c r="S17" s="3">
        <f t="shared" si="1"/>
        <v>0</v>
      </c>
      <c r="T17" s="19">
        <f>SUM(B17:S17)</f>
        <v>0</v>
      </c>
      <c r="U17" s="3"/>
      <c r="V17" s="2"/>
      <c r="W17" s="1"/>
      <c r="X17" s="1"/>
      <c r="Y17" s="1"/>
      <c r="Z17" s="1"/>
    </row>
    <row r="18" spans="1:26">
      <c r="A18" s="24" t="s">
        <v>43</v>
      </c>
      <c r="B18" s="3">
        <f t="shared" ref="B18:F18" si="2">IF(B17&lt;80,B17,80)</f>
        <v>0</v>
      </c>
      <c r="C18" s="3">
        <f t="shared" si="2"/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>IF(G17&lt;60,G17,60)</f>
        <v>0</v>
      </c>
      <c r="H18" s="3">
        <f>IF(H17&lt;40,H17,40)</f>
        <v>0</v>
      </c>
      <c r="I18" s="3">
        <f>IF(I17&lt;40,I17,40)</f>
        <v>0</v>
      </c>
      <c r="J18" s="3">
        <f>IF(J17&lt;60,J17,60)</f>
        <v>0</v>
      </c>
      <c r="K18" s="3">
        <f>IF(K17&lt;60,K17,60)</f>
        <v>0</v>
      </c>
      <c r="L18" s="3">
        <f>IF(L17&lt;60,L17,60)</f>
        <v>0</v>
      </c>
      <c r="M18" s="3">
        <f>IF(M17&lt;60,M17,60)</f>
        <v>0</v>
      </c>
      <c r="N18" s="3">
        <f>IF(N17&lt;20,N17,20)</f>
        <v>0</v>
      </c>
      <c r="O18" s="3">
        <f>IF(O17&lt;60,O17,60)</f>
        <v>0</v>
      </c>
      <c r="P18" s="3">
        <f>IF(P17&lt;40,P17,40)</f>
        <v>0</v>
      </c>
      <c r="Q18" s="3">
        <f>IF(Q17&lt;30,Q17,30)</f>
        <v>0</v>
      </c>
      <c r="R18" s="3">
        <f>IF(R17&lt;60,R17,60)</f>
        <v>0</v>
      </c>
      <c r="S18" s="3">
        <f>IF(S17&lt;20,S17,20)</f>
        <v>0</v>
      </c>
      <c r="T18" s="3" t="s">
        <v>6</v>
      </c>
      <c r="U18" s="3"/>
      <c r="V18" s="2"/>
    </row>
    <row r="19" spans="1:26" ht="15" customHeight="1" thickBot="1">
      <c r="A19" s="37" t="s">
        <v>11</v>
      </c>
      <c r="B19" s="3" t="s">
        <v>13</v>
      </c>
      <c r="C19" s="3"/>
      <c r="D19" s="20"/>
      <c r="E19" s="20"/>
      <c r="F19" s="18"/>
      <c r="G19" s="18"/>
      <c r="H19" s="18"/>
      <c r="I19" s="18"/>
      <c r="J19" s="3"/>
      <c r="K19" s="32"/>
      <c r="L19" s="32"/>
      <c r="M19" s="18"/>
      <c r="N19" s="18"/>
      <c r="O19" s="18"/>
      <c r="P19" s="31"/>
      <c r="Q19" s="31"/>
      <c r="R19" s="31"/>
      <c r="S19" s="31"/>
      <c r="T19" s="21">
        <f>SUM(B18:S18)</f>
        <v>0</v>
      </c>
      <c r="U19" s="3"/>
      <c r="V19" s="2"/>
    </row>
    <row r="20" spans="1:26" ht="16.5" thickTop="1" thickBot="1">
      <c r="A20" s="37"/>
      <c r="B20" s="20" t="s">
        <v>12</v>
      </c>
      <c r="C20" s="22"/>
      <c r="D20" s="18"/>
      <c r="E20" s="18"/>
      <c r="F20" s="18"/>
      <c r="G20" s="18"/>
      <c r="H20" s="18"/>
      <c r="I20" s="31"/>
      <c r="J20" s="31"/>
      <c r="K20" s="18" t="s">
        <v>18</v>
      </c>
      <c r="L20" s="18">
        <f>SUM(L16,N16,O16,S16)</f>
        <v>0</v>
      </c>
      <c r="M20" s="18"/>
      <c r="N20" s="18"/>
      <c r="O20" s="18"/>
      <c r="P20" s="31"/>
      <c r="Q20" s="31"/>
      <c r="R20" s="31"/>
      <c r="S20" s="31"/>
      <c r="T20" s="22">
        <f>IF(T19&gt;210,B23,T19)</f>
        <v>0</v>
      </c>
      <c r="U20" s="22"/>
      <c r="V20" s="2"/>
    </row>
    <row r="21" spans="1:26" ht="16.5" thickTop="1" thickBot="1">
      <c r="A21" s="37"/>
      <c r="B21" s="18" t="s">
        <v>14</v>
      </c>
      <c r="C21" s="20"/>
      <c r="D21" s="3"/>
      <c r="E21" s="3"/>
      <c r="F21" s="3"/>
      <c r="G21" s="32"/>
      <c r="H21" s="32"/>
      <c r="I21" s="32"/>
      <c r="J21" s="32"/>
      <c r="K21" s="18" t="s">
        <v>17</v>
      </c>
      <c r="L21" s="18">
        <f>SUM(F16,J16,P16)</f>
        <v>0</v>
      </c>
      <c r="M21" s="3"/>
      <c r="N21" s="3"/>
      <c r="O21" s="3"/>
      <c r="P21" s="31"/>
      <c r="Q21" s="31"/>
      <c r="R21" s="31"/>
      <c r="S21" s="31"/>
      <c r="T21" s="3"/>
      <c r="U21" s="3"/>
      <c r="V21" s="2"/>
    </row>
    <row r="22" spans="1:26" ht="16.5" thickTop="1" thickBot="1">
      <c r="A22" s="37"/>
      <c r="B22" s="18" t="s">
        <v>15</v>
      </c>
      <c r="C22" s="18"/>
      <c r="D22" s="22"/>
      <c r="E22" s="22"/>
      <c r="F22" s="22"/>
      <c r="G22" s="32"/>
      <c r="H22" s="32"/>
      <c r="I22" s="32"/>
      <c r="J22" s="32"/>
      <c r="K22" s="3" t="s">
        <v>1</v>
      </c>
      <c r="L22" s="3">
        <f>SUM(B16,C16,D16,E16,H16,K16,M16)</f>
        <v>0</v>
      </c>
      <c r="M22" s="22"/>
      <c r="N22" s="22"/>
      <c r="O22" s="22"/>
      <c r="P22" s="31"/>
      <c r="Q22" s="31"/>
      <c r="R22" s="31"/>
      <c r="S22" s="31"/>
      <c r="T22" s="22"/>
      <c r="U22" s="3"/>
      <c r="V22" s="2"/>
    </row>
    <row r="23" spans="1:26" ht="16.5" thickTop="1" thickBot="1">
      <c r="A23" s="37"/>
      <c r="B23" s="18" t="s">
        <v>10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"/>
      <c r="N23" s="3"/>
      <c r="O23" s="3"/>
      <c r="P23" s="31"/>
      <c r="Q23" s="31"/>
      <c r="R23" s="31"/>
      <c r="S23" s="31"/>
      <c r="T23" s="3"/>
      <c r="U23" s="3"/>
      <c r="V23" s="2"/>
    </row>
    <row r="24" spans="1:26" ht="16.5" thickTop="1" thickBot="1">
      <c r="A24" s="37"/>
      <c r="B24" s="18" t="s">
        <v>16</v>
      </c>
      <c r="C24" s="3"/>
      <c r="D24" s="3"/>
      <c r="E24" s="3"/>
      <c r="F24" s="3"/>
      <c r="G24" s="3"/>
      <c r="H24" s="32"/>
      <c r="I24" s="32"/>
      <c r="J24" s="32"/>
      <c r="K24" s="32"/>
      <c r="L24" s="32"/>
      <c r="M24" s="3"/>
      <c r="N24" s="3"/>
      <c r="O24" s="3"/>
      <c r="P24" s="31"/>
      <c r="Q24" s="31"/>
      <c r="R24" s="31"/>
      <c r="S24" s="31"/>
      <c r="T24" s="3"/>
      <c r="U24" s="3"/>
      <c r="V24" s="2"/>
    </row>
    <row r="25" spans="1:26" ht="15.75" thickTop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</sheetData>
  <mergeCells count="13">
    <mergeCell ref="P19:S24"/>
    <mergeCell ref="B1:S1"/>
    <mergeCell ref="J2:L2"/>
    <mergeCell ref="A1:A3"/>
    <mergeCell ref="C23:L23"/>
    <mergeCell ref="H24:L24"/>
    <mergeCell ref="G21:J22"/>
    <mergeCell ref="I20:J20"/>
    <mergeCell ref="K19:L19"/>
    <mergeCell ref="B2:C2"/>
    <mergeCell ref="D2:E2"/>
    <mergeCell ref="A4:A15"/>
    <mergeCell ref="A19:A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Lanisul</cp:lastModifiedBy>
  <dcterms:created xsi:type="dcterms:W3CDTF">2019-05-21T01:30:29Z</dcterms:created>
  <dcterms:modified xsi:type="dcterms:W3CDTF">2019-09-16T16:41:24Z</dcterms:modified>
</cp:coreProperties>
</file>